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 activeTab="2"/>
  </bookViews>
  <sheets>
    <sheet name="2019.01" sheetId="10" r:id="rId1"/>
    <sheet name="2019.02" sheetId="11" r:id="rId2"/>
    <sheet name="2019.03" sheetId="12" r:id="rId3"/>
  </sheets>
  <calcPr calcId="144525" concurrentCalc="0"/>
</workbook>
</file>

<file path=xl/sharedStrings.xml><?xml version="1.0" encoding="utf-8"?>
<sst xmlns="http://schemas.openxmlformats.org/spreadsheetml/2006/main" count="90" uniqueCount="25">
  <si>
    <r>
      <rPr>
        <b/>
        <sz val="18"/>
        <rFont val="宋体"/>
        <charset val="134"/>
      </rPr>
      <t>黄鹤楼酒业有限公司</t>
    </r>
    <r>
      <rPr>
        <b/>
        <u/>
        <sz val="18"/>
        <rFont val="宋体"/>
        <charset val="134"/>
      </rPr>
      <t>2019</t>
    </r>
    <r>
      <rPr>
        <b/>
        <sz val="18"/>
        <rFont val="宋体"/>
        <charset val="134"/>
      </rPr>
      <t>年</t>
    </r>
    <r>
      <rPr>
        <b/>
        <u/>
        <sz val="18"/>
        <rFont val="宋体"/>
        <charset val="134"/>
      </rPr>
      <t>1</t>
    </r>
    <r>
      <rPr>
        <b/>
        <sz val="18"/>
        <rFont val="宋体"/>
        <charset val="134"/>
      </rPr>
      <t>月份水质重点监测点监测记录</t>
    </r>
  </si>
  <si>
    <t>日期</t>
  </si>
  <si>
    <t>取样时间</t>
  </si>
  <si>
    <t>水质监测点</t>
  </si>
  <si>
    <t>备注</t>
  </si>
  <si>
    <t>底锅水浓度</t>
  </si>
  <si>
    <t>酿造车间总排口</t>
  </si>
  <si>
    <t>包装车间总排口</t>
  </si>
  <si>
    <t>基酒中心总排口</t>
  </si>
  <si>
    <t>厂区总排口</t>
  </si>
  <si>
    <r>
      <rPr>
        <sz val="10"/>
        <rFont val="宋体"/>
        <charset val="134"/>
      </rPr>
      <t>化学需氧量COD</t>
    </r>
    <r>
      <rPr>
        <vertAlign val="subscript"/>
        <sz val="10"/>
        <rFont val="宋体"/>
        <charset val="134"/>
      </rPr>
      <t>Cr</t>
    </r>
    <r>
      <rPr>
        <sz val="10"/>
        <rFont val="宋体"/>
        <charset val="134"/>
      </rPr>
      <t xml:space="preserve">    (mg/l)</t>
    </r>
  </si>
  <si>
    <t>氨氮        NH3-N      (mg/l)</t>
  </si>
  <si>
    <t>氨氮      NH3-N      (mg/l)</t>
  </si>
  <si>
    <t>总磷        T-P     (mg/l)</t>
  </si>
  <si>
    <t>色度</t>
  </si>
  <si>
    <t>悬浮物       SS      (mg/l)</t>
  </si>
  <si>
    <t>PH</t>
  </si>
  <si>
    <t>最小值</t>
  </si>
  <si>
    <t>最大值</t>
  </si>
  <si>
    <t>平均值</t>
  </si>
  <si>
    <t>排放标准</t>
  </si>
  <si>
    <t>6-9</t>
  </si>
  <si>
    <t>注：如表中所列各监测项，除总磷与色度每月至少检测一次外，其余项每周至少检测两次，并如实填写监测数据，技术质量中心负责保存原始检测数据。</t>
  </si>
  <si>
    <r>
      <rPr>
        <b/>
        <sz val="18"/>
        <rFont val="宋体"/>
        <charset val="134"/>
      </rPr>
      <t>黄鹤楼酒业有限公司</t>
    </r>
    <r>
      <rPr>
        <b/>
        <u/>
        <sz val="18"/>
        <rFont val="宋体"/>
        <charset val="134"/>
      </rPr>
      <t>2019</t>
    </r>
    <r>
      <rPr>
        <b/>
        <sz val="18"/>
        <rFont val="宋体"/>
        <charset val="134"/>
      </rPr>
      <t>年2月份水质重点监测点监测记录</t>
    </r>
  </si>
  <si>
    <r>
      <rPr>
        <b/>
        <sz val="18"/>
        <rFont val="宋体"/>
        <charset val="134"/>
      </rPr>
      <t>黄鹤楼酒业有限公司</t>
    </r>
    <r>
      <rPr>
        <b/>
        <u/>
        <sz val="18"/>
        <rFont val="宋体"/>
        <charset val="134"/>
      </rPr>
      <t>2019</t>
    </r>
    <r>
      <rPr>
        <b/>
        <sz val="18"/>
        <rFont val="宋体"/>
        <charset val="134"/>
      </rPr>
      <t>年3月份水质重点监测点监测记录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</si>
</sst>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_ "/>
    <numFmt numFmtId="177" formatCode="0_ "/>
    <numFmt numFmtId="178" formatCode="0.00_ "/>
    <numFmt numFmtId="179" formatCode="0.0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.5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8"/>
      <name val="宋体"/>
      <charset val="134"/>
    </font>
    <font>
      <vertAlign val="subscript"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double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8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2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4" borderId="26" applyNumberFormat="0" applyAlignment="0" applyProtection="0">
      <alignment vertical="center"/>
    </xf>
    <xf numFmtId="0" fontId="18" fillId="14" borderId="25" applyNumberFormat="0" applyAlignment="0" applyProtection="0">
      <alignment vertical="center"/>
    </xf>
    <xf numFmtId="0" fontId="20" fillId="15" borderId="2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4" fontId="5" fillId="0" borderId="12" xfId="0" applyNumberFormat="1" applyFont="1" applyFill="1" applyBorder="1" applyAlignment="1">
      <alignment horizontal="center" vertical="center"/>
    </xf>
    <xf numFmtId="20" fontId="6" fillId="0" borderId="4" xfId="0" applyNumberFormat="1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/>
    </xf>
    <xf numFmtId="178" fontId="6" fillId="0" borderId="12" xfId="0" applyNumberFormat="1" applyFont="1" applyFill="1" applyBorder="1" applyAlignment="1">
      <alignment horizontal="center" vertical="center"/>
    </xf>
    <xf numFmtId="178" fontId="5" fillId="0" borderId="11" xfId="0" applyNumberFormat="1" applyFont="1" applyFill="1" applyBorder="1" applyAlignment="1">
      <alignment horizontal="center" vertical="center"/>
    </xf>
    <xf numFmtId="178" fontId="5" fillId="0" borderId="12" xfId="0" applyNumberFormat="1" applyFont="1" applyFill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/>
    </xf>
    <xf numFmtId="178" fontId="6" fillId="0" borderId="13" xfId="0" applyNumberFormat="1" applyFont="1" applyFill="1" applyBorder="1" applyAlignment="1">
      <alignment horizontal="center" vertical="center"/>
    </xf>
    <xf numFmtId="20" fontId="5" fillId="0" borderId="4" xfId="0" applyNumberFormat="1" applyFont="1" applyFill="1" applyBorder="1" applyAlignment="1">
      <alignment horizontal="center" vertical="center"/>
    </xf>
    <xf numFmtId="177" fontId="5" fillId="0" borderId="11" xfId="0" applyNumberFormat="1" applyFont="1" applyFill="1" applyBorder="1" applyAlignment="1">
      <alignment horizontal="center" vertical="center"/>
    </xf>
    <xf numFmtId="178" fontId="5" fillId="0" borderId="13" xfId="0" applyNumberFormat="1" applyFont="1" applyFill="1" applyBorder="1" applyAlignment="1">
      <alignment horizontal="center" vertical="center"/>
    </xf>
    <xf numFmtId="14" fontId="2" fillId="0" borderId="12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77" fontId="7" fillId="0" borderId="11" xfId="0" applyNumberFormat="1" applyFont="1" applyFill="1" applyBorder="1" applyAlignment="1">
      <alignment horizontal="center" vertical="center"/>
    </xf>
    <xf numFmtId="178" fontId="7" fillId="0" borderId="12" xfId="0" applyNumberFormat="1" applyFont="1" applyFill="1" applyBorder="1" applyAlignment="1">
      <alignment horizontal="center" vertical="center"/>
    </xf>
    <xf numFmtId="178" fontId="7" fillId="0" borderId="11" xfId="0" applyNumberFormat="1" applyFont="1" applyFill="1" applyBorder="1" applyAlignment="1">
      <alignment horizontal="center" vertical="center"/>
    </xf>
    <xf numFmtId="178" fontId="7" fillId="0" borderId="13" xfId="0" applyNumberFormat="1" applyFont="1" applyFill="1" applyBorder="1" applyAlignment="1">
      <alignment horizontal="center" vertical="center"/>
    </xf>
    <xf numFmtId="178" fontId="7" fillId="0" borderId="15" xfId="0" applyNumberFormat="1" applyFont="1" applyFill="1" applyBorder="1" applyAlignment="1">
      <alignment horizontal="center" vertical="center"/>
    </xf>
    <xf numFmtId="178" fontId="7" fillId="0" borderId="16" xfId="0" applyNumberFormat="1" applyFont="1" applyFill="1" applyBorder="1" applyAlignment="1">
      <alignment horizontal="center" vertical="center"/>
    </xf>
    <xf numFmtId="178" fontId="7" fillId="0" borderId="17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177" fontId="6" fillId="0" borderId="13" xfId="0" applyNumberFormat="1" applyFont="1" applyFill="1" applyBorder="1" applyAlignment="1">
      <alignment horizontal="center" vertical="center"/>
    </xf>
    <xf numFmtId="178" fontId="6" fillId="0" borderId="20" xfId="0" applyNumberFormat="1" applyFont="1" applyFill="1" applyBorder="1" applyAlignment="1">
      <alignment horizontal="center" vertical="center"/>
    </xf>
    <xf numFmtId="178" fontId="6" fillId="0" borderId="18" xfId="0" applyNumberFormat="1" applyFont="1" applyFill="1" applyBorder="1" applyAlignment="1">
      <alignment horizontal="center" vertical="center"/>
    </xf>
    <xf numFmtId="177" fontId="5" fillId="0" borderId="13" xfId="0" applyNumberFormat="1" applyFont="1" applyFill="1" applyBorder="1" applyAlignment="1">
      <alignment horizontal="center" vertical="center"/>
    </xf>
    <xf numFmtId="178" fontId="5" fillId="0" borderId="20" xfId="0" applyNumberFormat="1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>
      <alignment horizontal="center" vertical="center"/>
    </xf>
    <xf numFmtId="178" fontId="7" fillId="0" borderId="20" xfId="0" applyNumberFormat="1" applyFont="1" applyFill="1" applyBorder="1" applyAlignment="1">
      <alignment horizontal="center" vertical="center"/>
    </xf>
    <xf numFmtId="179" fontId="7" fillId="0" borderId="13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178" fontId="6" fillId="0" borderId="23" xfId="0" applyNumberFormat="1" applyFont="1" applyFill="1" applyBorder="1" applyAlignment="1">
      <alignment horizontal="left" vertical="center" wrapText="1"/>
    </xf>
    <xf numFmtId="176" fontId="6" fillId="0" borderId="23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A25" sqref="A25"/>
    </sheetView>
  </sheetViews>
  <sheetFormatPr defaultColWidth="9" defaultRowHeight="12.75" customHeight="1"/>
  <cols>
    <col min="1" max="1" width="11.625" style="51" customWidth="1"/>
    <col min="2" max="2" width="10.75" style="51" customWidth="1"/>
    <col min="3" max="16" width="11.625" style="51" customWidth="1"/>
    <col min="17" max="17" width="15.625" style="51" customWidth="1"/>
    <col min="18" max="16383" width="9" style="51"/>
  </cols>
  <sheetData>
    <row r="1" s="51" customFormat="1" ht="20.2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="51" customFormat="1" ht="18" customHeight="1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="51" customFormat="1" ht="22" customHeight="1" spans="1:17">
      <c r="A3" s="3" t="s">
        <v>1</v>
      </c>
      <c r="B3" s="4" t="s">
        <v>2</v>
      </c>
      <c r="C3" s="5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8"/>
      <c r="Q3" s="52" t="s">
        <v>4</v>
      </c>
    </row>
    <row r="4" s="51" customFormat="1" ht="12.9" customHeight="1" spans="1:17">
      <c r="A4" s="7"/>
      <c r="B4" s="8"/>
      <c r="C4" s="9" t="s">
        <v>5</v>
      </c>
      <c r="D4" s="10"/>
      <c r="E4" s="9" t="s">
        <v>6</v>
      </c>
      <c r="F4" s="10"/>
      <c r="G4" s="9" t="s">
        <v>7</v>
      </c>
      <c r="H4" s="11"/>
      <c r="I4" s="39" t="s">
        <v>8</v>
      </c>
      <c r="J4" s="10"/>
      <c r="K4" s="9" t="s">
        <v>9</v>
      </c>
      <c r="L4" s="10"/>
      <c r="M4" s="10"/>
      <c r="N4" s="10"/>
      <c r="O4" s="10"/>
      <c r="P4" s="40"/>
      <c r="Q4" s="53"/>
    </row>
    <row r="5" s="51" customFormat="1" ht="52" customHeight="1" spans="1:17">
      <c r="A5" s="12"/>
      <c r="B5" s="13"/>
      <c r="C5" s="14" t="s">
        <v>10</v>
      </c>
      <c r="D5" s="15" t="s">
        <v>11</v>
      </c>
      <c r="E5" s="14" t="s">
        <v>10</v>
      </c>
      <c r="F5" s="15" t="s">
        <v>11</v>
      </c>
      <c r="G5" s="14" t="s">
        <v>10</v>
      </c>
      <c r="H5" s="16" t="s">
        <v>12</v>
      </c>
      <c r="I5" s="16" t="s">
        <v>10</v>
      </c>
      <c r="J5" s="15" t="s">
        <v>12</v>
      </c>
      <c r="K5" s="14" t="s">
        <v>10</v>
      </c>
      <c r="L5" s="16" t="s">
        <v>12</v>
      </c>
      <c r="M5" s="16" t="s">
        <v>13</v>
      </c>
      <c r="N5" s="16" t="s">
        <v>14</v>
      </c>
      <c r="O5" s="16" t="s">
        <v>15</v>
      </c>
      <c r="P5" s="41" t="s">
        <v>16</v>
      </c>
      <c r="Q5" s="54"/>
    </row>
    <row r="6" s="51" customFormat="1" ht="15" customHeight="1" spans="1:17">
      <c r="A6" s="17">
        <v>43472</v>
      </c>
      <c r="B6" s="18">
        <v>0.4375</v>
      </c>
      <c r="C6" s="19">
        <v>12940</v>
      </c>
      <c r="D6" s="20">
        <v>16.19</v>
      </c>
      <c r="E6" s="21">
        <v>835.3</v>
      </c>
      <c r="F6" s="22">
        <v>6.924</v>
      </c>
      <c r="G6" s="23">
        <v>16.55</v>
      </c>
      <c r="H6" s="24">
        <v>0.65</v>
      </c>
      <c r="I6" s="24">
        <v>496.6</v>
      </c>
      <c r="J6" s="20">
        <v>0.984</v>
      </c>
      <c r="K6" s="23">
        <v>141.5</v>
      </c>
      <c r="L6" s="24">
        <v>8.586</v>
      </c>
      <c r="M6" s="24"/>
      <c r="N6" s="24"/>
      <c r="O6" s="42"/>
      <c r="P6" s="43">
        <v>6.69</v>
      </c>
      <c r="Q6" s="55"/>
    </row>
    <row r="7" s="51" customFormat="1" ht="15" customHeight="1" spans="1:17">
      <c r="A7" s="17">
        <v>43475</v>
      </c>
      <c r="B7" s="18">
        <v>0.444444444444444</v>
      </c>
      <c r="C7" s="19">
        <v>10980</v>
      </c>
      <c r="D7" s="20">
        <v>15.13</v>
      </c>
      <c r="E7" s="21">
        <v>1044</v>
      </c>
      <c r="F7" s="22">
        <v>9.312</v>
      </c>
      <c r="G7" s="23">
        <v>0</v>
      </c>
      <c r="H7" s="24">
        <v>0.156</v>
      </c>
      <c r="I7" s="24">
        <v>243.8</v>
      </c>
      <c r="J7" s="20">
        <v>1.524</v>
      </c>
      <c r="K7" s="23">
        <v>72.24</v>
      </c>
      <c r="L7" s="24">
        <v>5.658</v>
      </c>
      <c r="M7" s="24">
        <v>0.176</v>
      </c>
      <c r="N7" s="24">
        <v>58.59</v>
      </c>
      <c r="O7" s="42">
        <v>54</v>
      </c>
      <c r="P7" s="43">
        <v>6.76</v>
      </c>
      <c r="Q7" s="56"/>
    </row>
    <row r="8" s="51" customFormat="1" ht="15" customHeight="1" spans="1:17">
      <c r="A8" s="17">
        <v>43479</v>
      </c>
      <c r="B8" s="18">
        <v>0.416666666666667</v>
      </c>
      <c r="C8" s="19">
        <v>18660</v>
      </c>
      <c r="D8" s="20">
        <v>18</v>
      </c>
      <c r="E8" s="21">
        <v>994.8</v>
      </c>
      <c r="F8" s="22">
        <v>5.082</v>
      </c>
      <c r="G8" s="23">
        <v>48.16</v>
      </c>
      <c r="H8" s="24">
        <v>0.372</v>
      </c>
      <c r="I8" s="24">
        <v>46.65</v>
      </c>
      <c r="J8" s="20">
        <v>0.894</v>
      </c>
      <c r="K8" s="23">
        <v>144.5</v>
      </c>
      <c r="L8" s="24">
        <v>7.554</v>
      </c>
      <c r="M8" s="24"/>
      <c r="N8" s="24"/>
      <c r="O8" s="42"/>
      <c r="P8" s="43">
        <v>6.83</v>
      </c>
      <c r="Q8" s="55"/>
    </row>
    <row r="9" s="51" customFormat="1" ht="15" customHeight="1" spans="1:17">
      <c r="A9" s="17">
        <v>43482</v>
      </c>
      <c r="B9" s="18">
        <v>0.541666666666667</v>
      </c>
      <c r="C9" s="19">
        <v>43490</v>
      </c>
      <c r="D9" s="20">
        <v>67.2</v>
      </c>
      <c r="E9" s="21">
        <v>1634</v>
      </c>
      <c r="F9" s="22">
        <v>6.612</v>
      </c>
      <c r="G9" s="23">
        <v>42.14</v>
      </c>
      <c r="H9" s="24">
        <v>0</v>
      </c>
      <c r="I9" s="24">
        <v>680.2</v>
      </c>
      <c r="J9" s="20">
        <v>0.648</v>
      </c>
      <c r="K9" s="23">
        <v>139.9</v>
      </c>
      <c r="L9" s="24">
        <v>7.08</v>
      </c>
      <c r="M9" s="24">
        <v>0.199</v>
      </c>
      <c r="N9" s="24">
        <v>48.82</v>
      </c>
      <c r="O9" s="42">
        <v>48</v>
      </c>
      <c r="P9" s="43">
        <v>6.94</v>
      </c>
      <c r="Q9" s="55"/>
    </row>
    <row r="10" s="51" customFormat="1" ht="15" customHeight="1" spans="1:17">
      <c r="A10" s="17">
        <v>43486</v>
      </c>
      <c r="B10" s="18">
        <v>0.4375</v>
      </c>
      <c r="C10" s="19"/>
      <c r="D10" s="20"/>
      <c r="E10" s="23">
        <v>1181</v>
      </c>
      <c r="F10" s="20">
        <v>6.714</v>
      </c>
      <c r="G10" s="23">
        <v>42.14</v>
      </c>
      <c r="H10" s="24">
        <v>0.804</v>
      </c>
      <c r="I10" s="24">
        <v>13.54</v>
      </c>
      <c r="J10" s="20">
        <v>0.078</v>
      </c>
      <c r="K10" s="23">
        <v>204.7</v>
      </c>
      <c r="L10" s="24">
        <v>9.132</v>
      </c>
      <c r="M10" s="24"/>
      <c r="N10" s="24"/>
      <c r="O10" s="42">
        <v>52</v>
      </c>
      <c r="P10" s="43">
        <v>6.89</v>
      </c>
      <c r="Q10" s="55"/>
    </row>
    <row r="11" s="51" customFormat="1" ht="15" customHeight="1" spans="1:17">
      <c r="A11" s="17"/>
      <c r="B11" s="18"/>
      <c r="C11" s="19"/>
      <c r="D11" s="20"/>
      <c r="E11" s="21"/>
      <c r="F11" s="22"/>
      <c r="G11" s="23"/>
      <c r="H11" s="24"/>
      <c r="I11" s="24"/>
      <c r="J11" s="20"/>
      <c r="K11" s="23"/>
      <c r="L11" s="24"/>
      <c r="M11" s="24"/>
      <c r="N11" s="24"/>
      <c r="O11" s="42"/>
      <c r="P11" s="43"/>
      <c r="Q11" s="57"/>
    </row>
    <row r="12" s="51" customFormat="1" ht="15" customHeight="1" spans="1:17">
      <c r="A12" s="17"/>
      <c r="B12" s="18"/>
      <c r="C12" s="19"/>
      <c r="D12" s="20"/>
      <c r="E12" s="23"/>
      <c r="F12" s="20"/>
      <c r="G12" s="23"/>
      <c r="H12" s="24"/>
      <c r="I12" s="24"/>
      <c r="J12" s="20"/>
      <c r="K12" s="23"/>
      <c r="L12" s="24"/>
      <c r="M12" s="24"/>
      <c r="N12" s="24"/>
      <c r="O12" s="42"/>
      <c r="P12" s="43"/>
      <c r="Q12" s="58"/>
    </row>
    <row r="13" s="51" customFormat="1" ht="15" customHeight="1" spans="1:17">
      <c r="A13" s="17"/>
      <c r="B13" s="25"/>
      <c r="C13" s="26"/>
      <c r="D13" s="22"/>
      <c r="E13" s="21"/>
      <c r="F13" s="22"/>
      <c r="G13" s="21"/>
      <c r="H13" s="27"/>
      <c r="I13" s="27"/>
      <c r="J13" s="22"/>
      <c r="K13" s="21"/>
      <c r="L13" s="27"/>
      <c r="M13" s="27"/>
      <c r="N13" s="27"/>
      <c r="O13" s="45"/>
      <c r="P13" s="46"/>
      <c r="Q13" s="59"/>
    </row>
    <row r="14" s="51" customFormat="1" ht="15" customHeight="1" spans="1:17">
      <c r="A14" s="28" t="s">
        <v>17</v>
      </c>
      <c r="B14" s="29"/>
      <c r="C14" s="30">
        <f t="shared" ref="C14:P14" si="0">MIN(C6:C13)</f>
        <v>10980</v>
      </c>
      <c r="D14" s="31">
        <f t="shared" si="0"/>
        <v>15.13</v>
      </c>
      <c r="E14" s="32">
        <f t="shared" si="0"/>
        <v>835.3</v>
      </c>
      <c r="F14" s="31">
        <f t="shared" si="0"/>
        <v>5.082</v>
      </c>
      <c r="G14" s="32">
        <f t="shared" si="0"/>
        <v>0</v>
      </c>
      <c r="H14" s="33">
        <f t="shared" si="0"/>
        <v>0</v>
      </c>
      <c r="I14" s="33">
        <f t="shared" si="0"/>
        <v>13.54</v>
      </c>
      <c r="J14" s="31">
        <f t="shared" si="0"/>
        <v>0.078</v>
      </c>
      <c r="K14" s="32">
        <f t="shared" si="0"/>
        <v>72.24</v>
      </c>
      <c r="L14" s="33">
        <f t="shared" si="0"/>
        <v>5.658</v>
      </c>
      <c r="M14" s="33">
        <f t="shared" si="0"/>
        <v>0.176</v>
      </c>
      <c r="N14" s="33">
        <f t="shared" si="0"/>
        <v>48.82</v>
      </c>
      <c r="O14" s="47">
        <f t="shared" si="0"/>
        <v>48</v>
      </c>
      <c r="P14" s="48">
        <f t="shared" si="0"/>
        <v>6.69</v>
      </c>
      <c r="Q14" s="60"/>
    </row>
    <row r="15" s="51" customFormat="1" ht="15" customHeight="1" spans="1:17">
      <c r="A15" s="28" t="s">
        <v>18</v>
      </c>
      <c r="B15" s="29"/>
      <c r="C15" s="30">
        <f t="shared" ref="C15:P15" si="1">MAX(C6:C13)</f>
        <v>43490</v>
      </c>
      <c r="D15" s="31">
        <f t="shared" si="1"/>
        <v>67.2</v>
      </c>
      <c r="E15" s="32">
        <f t="shared" si="1"/>
        <v>1634</v>
      </c>
      <c r="F15" s="31">
        <f t="shared" si="1"/>
        <v>9.312</v>
      </c>
      <c r="G15" s="32">
        <f t="shared" si="1"/>
        <v>48.16</v>
      </c>
      <c r="H15" s="33">
        <f t="shared" si="1"/>
        <v>0.804</v>
      </c>
      <c r="I15" s="33">
        <f t="shared" si="1"/>
        <v>680.2</v>
      </c>
      <c r="J15" s="31">
        <f t="shared" si="1"/>
        <v>1.524</v>
      </c>
      <c r="K15" s="32">
        <f t="shared" si="1"/>
        <v>204.7</v>
      </c>
      <c r="L15" s="33">
        <f t="shared" si="1"/>
        <v>9.132</v>
      </c>
      <c r="M15" s="33">
        <f t="shared" si="1"/>
        <v>0.199</v>
      </c>
      <c r="N15" s="33">
        <f t="shared" si="1"/>
        <v>58.59</v>
      </c>
      <c r="O15" s="47">
        <f t="shared" si="1"/>
        <v>54</v>
      </c>
      <c r="P15" s="48">
        <f t="shared" si="1"/>
        <v>6.94</v>
      </c>
      <c r="Q15" s="60"/>
    </row>
    <row r="16" s="51" customFormat="1" ht="15" customHeight="1" spans="1:17">
      <c r="A16" s="28" t="s">
        <v>19</v>
      </c>
      <c r="B16" s="29"/>
      <c r="C16" s="30">
        <f t="shared" ref="C16:P16" si="2">AVERAGE(C6:C13)</f>
        <v>21517.5</v>
      </c>
      <c r="D16" s="31">
        <f t="shared" si="2"/>
        <v>29.13</v>
      </c>
      <c r="E16" s="32">
        <f t="shared" si="2"/>
        <v>1137.82</v>
      </c>
      <c r="F16" s="31">
        <f t="shared" si="2"/>
        <v>6.9288</v>
      </c>
      <c r="G16" s="32">
        <f t="shared" si="2"/>
        <v>29.798</v>
      </c>
      <c r="H16" s="33">
        <f t="shared" si="2"/>
        <v>0.3964</v>
      </c>
      <c r="I16" s="33">
        <f t="shared" si="2"/>
        <v>296.158</v>
      </c>
      <c r="J16" s="31">
        <f t="shared" si="2"/>
        <v>0.8256</v>
      </c>
      <c r="K16" s="32">
        <f t="shared" si="2"/>
        <v>140.568</v>
      </c>
      <c r="L16" s="33">
        <f t="shared" si="2"/>
        <v>7.602</v>
      </c>
      <c r="M16" s="33">
        <f t="shared" si="2"/>
        <v>0.1875</v>
      </c>
      <c r="N16" s="33">
        <f t="shared" si="2"/>
        <v>53.705</v>
      </c>
      <c r="O16" s="47">
        <f t="shared" si="2"/>
        <v>51.3333333333333</v>
      </c>
      <c r="P16" s="48">
        <f t="shared" si="2"/>
        <v>6.822</v>
      </c>
      <c r="Q16" s="60"/>
    </row>
    <row r="17" s="51" customFormat="1" ht="15" customHeight="1" spans="1:17">
      <c r="A17" s="28" t="s">
        <v>20</v>
      </c>
      <c r="B17" s="29"/>
      <c r="C17" s="34"/>
      <c r="D17" s="35"/>
      <c r="E17" s="34"/>
      <c r="F17" s="35"/>
      <c r="G17" s="34"/>
      <c r="H17" s="36"/>
      <c r="I17" s="36"/>
      <c r="J17" s="35"/>
      <c r="K17" s="30">
        <v>400</v>
      </c>
      <c r="L17" s="47">
        <v>30</v>
      </c>
      <c r="M17" s="49">
        <v>3</v>
      </c>
      <c r="N17" s="47">
        <v>80</v>
      </c>
      <c r="O17" s="47">
        <v>140</v>
      </c>
      <c r="P17" s="50" t="s">
        <v>21</v>
      </c>
      <c r="Q17" s="60"/>
    </row>
    <row r="18" s="51" customFormat="1" customHeight="1" spans="1:10">
      <c r="A18" s="37" t="s">
        <v>22</v>
      </c>
      <c r="B18" s="37"/>
      <c r="C18" s="37"/>
      <c r="D18" s="37"/>
      <c r="E18" s="37"/>
      <c r="F18" s="37"/>
      <c r="G18" s="37"/>
      <c r="H18" s="37"/>
      <c r="I18" s="37"/>
      <c r="J18" s="37"/>
    </row>
    <row r="19" s="51" customFormat="1" customHeight="1" spans="1:1">
      <c r="A19" s="61"/>
    </row>
  </sheetData>
  <mergeCells count="11">
    <mergeCell ref="C3:P3"/>
    <mergeCell ref="C4:D4"/>
    <mergeCell ref="E4:F4"/>
    <mergeCell ref="G4:H4"/>
    <mergeCell ref="I4:J4"/>
    <mergeCell ref="K4:P4"/>
    <mergeCell ref="A18:J18"/>
    <mergeCell ref="A3:A5"/>
    <mergeCell ref="B3:B5"/>
    <mergeCell ref="Q3:Q5"/>
    <mergeCell ref="A1:Q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opLeftCell="E1" workbookViewId="0">
      <selection activeCell="N5" sqref="N5"/>
    </sheetView>
  </sheetViews>
  <sheetFormatPr defaultColWidth="9" defaultRowHeight="12.75" customHeight="1"/>
  <cols>
    <col min="1" max="1" width="11.625" style="51" customWidth="1"/>
    <col min="2" max="2" width="10.75" style="51" customWidth="1"/>
    <col min="3" max="16" width="11.625" style="51" customWidth="1"/>
    <col min="17" max="17" width="15.625" style="51" customWidth="1"/>
    <col min="18" max="16383" width="9" style="51"/>
  </cols>
  <sheetData>
    <row r="1" s="51" customFormat="1" ht="20.25" customHeight="1" spans="1:17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="51" customFormat="1" ht="18" customHeight="1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="51" customFormat="1" ht="22" customHeight="1" spans="1:17">
      <c r="A3" s="3" t="s">
        <v>1</v>
      </c>
      <c r="B3" s="4" t="s">
        <v>2</v>
      </c>
      <c r="C3" s="5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8"/>
      <c r="Q3" s="52" t="s">
        <v>4</v>
      </c>
    </row>
    <row r="4" s="51" customFormat="1" ht="12.9" customHeight="1" spans="1:17">
      <c r="A4" s="7"/>
      <c r="B4" s="8"/>
      <c r="C4" s="9" t="s">
        <v>5</v>
      </c>
      <c r="D4" s="10"/>
      <c r="E4" s="9" t="s">
        <v>6</v>
      </c>
      <c r="F4" s="10"/>
      <c r="G4" s="9" t="s">
        <v>7</v>
      </c>
      <c r="H4" s="11"/>
      <c r="I4" s="39" t="s">
        <v>8</v>
      </c>
      <c r="J4" s="10"/>
      <c r="K4" s="9" t="s">
        <v>9</v>
      </c>
      <c r="L4" s="10"/>
      <c r="M4" s="10"/>
      <c r="N4" s="10"/>
      <c r="O4" s="10"/>
      <c r="P4" s="40"/>
      <c r="Q4" s="53"/>
    </row>
    <row r="5" s="51" customFormat="1" ht="52" customHeight="1" spans="1:17">
      <c r="A5" s="12"/>
      <c r="B5" s="13"/>
      <c r="C5" s="14" t="s">
        <v>10</v>
      </c>
      <c r="D5" s="15" t="s">
        <v>11</v>
      </c>
      <c r="E5" s="14" t="s">
        <v>10</v>
      </c>
      <c r="F5" s="15" t="s">
        <v>11</v>
      </c>
      <c r="G5" s="14" t="s">
        <v>10</v>
      </c>
      <c r="H5" s="16" t="s">
        <v>12</v>
      </c>
      <c r="I5" s="16" t="s">
        <v>10</v>
      </c>
      <c r="J5" s="15" t="s">
        <v>12</v>
      </c>
      <c r="K5" s="14" t="s">
        <v>10</v>
      </c>
      <c r="L5" s="16" t="s">
        <v>12</v>
      </c>
      <c r="M5" s="16" t="s">
        <v>13</v>
      </c>
      <c r="N5" s="16" t="s">
        <v>14</v>
      </c>
      <c r="O5" s="16" t="s">
        <v>15</v>
      </c>
      <c r="P5" s="41" t="s">
        <v>16</v>
      </c>
      <c r="Q5" s="54"/>
    </row>
    <row r="6" s="51" customFormat="1" ht="15" customHeight="1" spans="1:17">
      <c r="A6" s="17">
        <v>43509</v>
      </c>
      <c r="B6" s="18">
        <v>0.4375</v>
      </c>
      <c r="C6" s="19">
        <v>62460</v>
      </c>
      <c r="D6" s="20">
        <v>45</v>
      </c>
      <c r="E6" s="21">
        <v>1091</v>
      </c>
      <c r="F6" s="22">
        <v>8.076</v>
      </c>
      <c r="G6" s="23">
        <v>0</v>
      </c>
      <c r="H6" s="24">
        <v>0.09</v>
      </c>
      <c r="I6" s="24">
        <v>0</v>
      </c>
      <c r="J6" s="20">
        <v>0.624</v>
      </c>
      <c r="K6" s="23">
        <v>88.79</v>
      </c>
      <c r="L6" s="24">
        <v>8.73</v>
      </c>
      <c r="M6" s="24"/>
      <c r="N6" s="24"/>
      <c r="O6" s="42">
        <v>51</v>
      </c>
      <c r="P6" s="43">
        <v>6.82</v>
      </c>
      <c r="Q6" s="55"/>
    </row>
    <row r="7" s="51" customFormat="1" ht="15" customHeight="1" spans="1:17">
      <c r="A7" s="17">
        <v>43514</v>
      </c>
      <c r="B7" s="18">
        <v>0.416666666666667</v>
      </c>
      <c r="C7" s="19">
        <v>70580</v>
      </c>
      <c r="D7" s="20">
        <v>37.8</v>
      </c>
      <c r="E7" s="21">
        <v>1907</v>
      </c>
      <c r="F7" s="22">
        <v>8.256</v>
      </c>
      <c r="G7" s="23"/>
      <c r="H7" s="24"/>
      <c r="I7" s="24">
        <v>54.18</v>
      </c>
      <c r="J7" s="20">
        <v>1.254</v>
      </c>
      <c r="K7" s="23">
        <v>61.7</v>
      </c>
      <c r="L7" s="24">
        <v>5.796</v>
      </c>
      <c r="M7" s="24"/>
      <c r="N7" s="24"/>
      <c r="O7" s="42">
        <v>43</v>
      </c>
      <c r="P7" s="43">
        <v>7.71</v>
      </c>
      <c r="Q7" s="56"/>
    </row>
    <row r="8" s="51" customFormat="1" ht="15" customHeight="1" spans="1:17">
      <c r="A8" s="17">
        <v>43521</v>
      </c>
      <c r="B8" s="18">
        <v>0.541666666666667</v>
      </c>
      <c r="C8" s="19"/>
      <c r="D8" s="20"/>
      <c r="E8" s="21"/>
      <c r="F8" s="22"/>
      <c r="G8" s="23"/>
      <c r="H8" s="24"/>
      <c r="I8" s="24"/>
      <c r="J8" s="20"/>
      <c r="K8" s="23">
        <v>93.31</v>
      </c>
      <c r="L8" s="24">
        <v>3.918</v>
      </c>
      <c r="M8" s="24">
        <v>0.661</v>
      </c>
      <c r="N8" s="24">
        <v>22.78</v>
      </c>
      <c r="O8" s="42"/>
      <c r="P8" s="43">
        <v>6.83</v>
      </c>
      <c r="Q8" s="55"/>
    </row>
    <row r="9" s="51" customFormat="1" ht="15" customHeight="1" spans="1:17">
      <c r="A9" s="17"/>
      <c r="B9" s="18"/>
      <c r="C9" s="19"/>
      <c r="D9" s="20"/>
      <c r="E9" s="21"/>
      <c r="F9" s="22"/>
      <c r="G9" s="23"/>
      <c r="H9" s="24"/>
      <c r="I9" s="24"/>
      <c r="J9" s="20"/>
      <c r="K9" s="23"/>
      <c r="L9" s="24"/>
      <c r="M9" s="24"/>
      <c r="N9" s="24"/>
      <c r="O9" s="42"/>
      <c r="P9" s="43"/>
      <c r="Q9" s="55"/>
    </row>
    <row r="10" s="51" customFormat="1" ht="15" customHeight="1" spans="1:17">
      <c r="A10" s="17"/>
      <c r="B10" s="18"/>
      <c r="C10" s="19"/>
      <c r="D10" s="20"/>
      <c r="E10" s="23"/>
      <c r="F10" s="20"/>
      <c r="G10" s="23"/>
      <c r="H10" s="24"/>
      <c r="I10" s="24"/>
      <c r="J10" s="20"/>
      <c r="K10" s="23"/>
      <c r="L10" s="24"/>
      <c r="M10" s="24"/>
      <c r="N10" s="24"/>
      <c r="O10" s="42"/>
      <c r="P10" s="43"/>
      <c r="Q10" s="55"/>
    </row>
    <row r="11" s="51" customFormat="1" ht="15" customHeight="1" spans="1:17">
      <c r="A11" s="17"/>
      <c r="B11" s="18"/>
      <c r="C11" s="19"/>
      <c r="D11" s="20"/>
      <c r="E11" s="21"/>
      <c r="F11" s="22"/>
      <c r="G11" s="23"/>
      <c r="H11" s="24"/>
      <c r="I11" s="24"/>
      <c r="J11" s="20"/>
      <c r="K11" s="23"/>
      <c r="L11" s="24"/>
      <c r="M11" s="24"/>
      <c r="N11" s="24"/>
      <c r="O11" s="42"/>
      <c r="P11" s="43"/>
      <c r="Q11" s="57"/>
    </row>
    <row r="12" s="51" customFormat="1" ht="15" customHeight="1" spans="1:17">
      <c r="A12" s="17"/>
      <c r="B12" s="18"/>
      <c r="C12" s="19"/>
      <c r="D12" s="20"/>
      <c r="E12" s="23"/>
      <c r="F12" s="20"/>
      <c r="G12" s="23"/>
      <c r="H12" s="24"/>
      <c r="I12" s="24"/>
      <c r="J12" s="20"/>
      <c r="K12" s="23"/>
      <c r="L12" s="24"/>
      <c r="M12" s="24"/>
      <c r="N12" s="24"/>
      <c r="O12" s="42"/>
      <c r="P12" s="43"/>
      <c r="Q12" s="58"/>
    </row>
    <row r="13" s="51" customFormat="1" ht="15" customHeight="1" spans="1:17">
      <c r="A13" s="17"/>
      <c r="B13" s="25"/>
      <c r="C13" s="26"/>
      <c r="D13" s="22"/>
      <c r="E13" s="21"/>
      <c r="F13" s="22"/>
      <c r="G13" s="21"/>
      <c r="H13" s="27"/>
      <c r="I13" s="27"/>
      <c r="J13" s="22"/>
      <c r="K13" s="21"/>
      <c r="L13" s="27"/>
      <c r="M13" s="27"/>
      <c r="N13" s="27"/>
      <c r="O13" s="45"/>
      <c r="P13" s="46"/>
      <c r="Q13" s="59"/>
    </row>
    <row r="14" s="51" customFormat="1" ht="15" customHeight="1" spans="1:17">
      <c r="A14" s="28" t="s">
        <v>17</v>
      </c>
      <c r="B14" s="29"/>
      <c r="C14" s="30">
        <f t="shared" ref="C14:P14" si="0">MIN(C6:C13)</f>
        <v>62460</v>
      </c>
      <c r="D14" s="31">
        <f t="shared" si="0"/>
        <v>37.8</v>
      </c>
      <c r="E14" s="32">
        <f t="shared" si="0"/>
        <v>1091</v>
      </c>
      <c r="F14" s="31">
        <f t="shared" si="0"/>
        <v>8.076</v>
      </c>
      <c r="G14" s="32">
        <f t="shared" si="0"/>
        <v>0</v>
      </c>
      <c r="H14" s="33">
        <f t="shared" si="0"/>
        <v>0.09</v>
      </c>
      <c r="I14" s="33">
        <f t="shared" si="0"/>
        <v>0</v>
      </c>
      <c r="J14" s="31">
        <f t="shared" si="0"/>
        <v>0.624</v>
      </c>
      <c r="K14" s="32">
        <f t="shared" si="0"/>
        <v>61.7</v>
      </c>
      <c r="L14" s="33">
        <f t="shared" si="0"/>
        <v>3.918</v>
      </c>
      <c r="M14" s="33">
        <f t="shared" si="0"/>
        <v>0.661</v>
      </c>
      <c r="N14" s="33">
        <f t="shared" si="0"/>
        <v>22.78</v>
      </c>
      <c r="O14" s="47">
        <f t="shared" si="0"/>
        <v>43</v>
      </c>
      <c r="P14" s="48">
        <f t="shared" si="0"/>
        <v>6.82</v>
      </c>
      <c r="Q14" s="60"/>
    </row>
    <row r="15" s="51" customFormat="1" ht="15" customHeight="1" spans="1:17">
      <c r="A15" s="28" t="s">
        <v>18</v>
      </c>
      <c r="B15" s="29"/>
      <c r="C15" s="30">
        <f t="shared" ref="C15:P15" si="1">MAX(C6:C13)</f>
        <v>70580</v>
      </c>
      <c r="D15" s="31">
        <f t="shared" si="1"/>
        <v>45</v>
      </c>
      <c r="E15" s="32">
        <f t="shared" si="1"/>
        <v>1907</v>
      </c>
      <c r="F15" s="31">
        <f t="shared" si="1"/>
        <v>8.256</v>
      </c>
      <c r="G15" s="32">
        <f t="shared" si="1"/>
        <v>0</v>
      </c>
      <c r="H15" s="33">
        <f t="shared" si="1"/>
        <v>0.09</v>
      </c>
      <c r="I15" s="33">
        <f t="shared" si="1"/>
        <v>54.18</v>
      </c>
      <c r="J15" s="31">
        <f t="shared" si="1"/>
        <v>1.254</v>
      </c>
      <c r="K15" s="32">
        <f t="shared" si="1"/>
        <v>93.31</v>
      </c>
      <c r="L15" s="33">
        <f t="shared" si="1"/>
        <v>8.73</v>
      </c>
      <c r="M15" s="33">
        <f t="shared" si="1"/>
        <v>0.661</v>
      </c>
      <c r="N15" s="33">
        <f t="shared" si="1"/>
        <v>22.78</v>
      </c>
      <c r="O15" s="47">
        <f t="shared" si="1"/>
        <v>51</v>
      </c>
      <c r="P15" s="48">
        <f t="shared" si="1"/>
        <v>7.71</v>
      </c>
      <c r="Q15" s="60"/>
    </row>
    <row r="16" s="51" customFormat="1" ht="15" customHeight="1" spans="1:17">
      <c r="A16" s="28" t="s">
        <v>19</v>
      </c>
      <c r="B16" s="29"/>
      <c r="C16" s="30">
        <f t="shared" ref="C16:P16" si="2">AVERAGE(C6:C13)</f>
        <v>66520</v>
      </c>
      <c r="D16" s="31">
        <f t="shared" si="2"/>
        <v>41.4</v>
      </c>
      <c r="E16" s="32">
        <f t="shared" si="2"/>
        <v>1499</v>
      </c>
      <c r="F16" s="31">
        <f t="shared" si="2"/>
        <v>8.166</v>
      </c>
      <c r="G16" s="32">
        <f t="shared" si="2"/>
        <v>0</v>
      </c>
      <c r="H16" s="33">
        <f t="shared" si="2"/>
        <v>0.09</v>
      </c>
      <c r="I16" s="33">
        <f t="shared" si="2"/>
        <v>27.09</v>
      </c>
      <c r="J16" s="31">
        <f t="shared" si="2"/>
        <v>0.939</v>
      </c>
      <c r="K16" s="32">
        <f t="shared" si="2"/>
        <v>81.2666666666667</v>
      </c>
      <c r="L16" s="33">
        <f t="shared" si="2"/>
        <v>6.148</v>
      </c>
      <c r="M16" s="33">
        <f t="shared" si="2"/>
        <v>0.661</v>
      </c>
      <c r="N16" s="33">
        <f t="shared" si="2"/>
        <v>22.78</v>
      </c>
      <c r="O16" s="47">
        <f t="shared" si="2"/>
        <v>47</v>
      </c>
      <c r="P16" s="48">
        <f t="shared" si="2"/>
        <v>7.12</v>
      </c>
      <c r="Q16" s="60"/>
    </row>
    <row r="17" s="51" customFormat="1" ht="15" customHeight="1" spans="1:17">
      <c r="A17" s="28" t="s">
        <v>20</v>
      </c>
      <c r="B17" s="29"/>
      <c r="C17" s="34"/>
      <c r="D17" s="35"/>
      <c r="E17" s="34"/>
      <c r="F17" s="35"/>
      <c r="G17" s="34"/>
      <c r="H17" s="36"/>
      <c r="I17" s="36"/>
      <c r="J17" s="35"/>
      <c r="K17" s="30">
        <v>400</v>
      </c>
      <c r="L17" s="47">
        <v>30</v>
      </c>
      <c r="M17" s="49">
        <v>3</v>
      </c>
      <c r="N17" s="47">
        <v>80</v>
      </c>
      <c r="O17" s="47">
        <v>140</v>
      </c>
      <c r="P17" s="50" t="s">
        <v>21</v>
      </c>
      <c r="Q17" s="60"/>
    </row>
    <row r="18" s="51" customFormat="1" customHeight="1" spans="1:10">
      <c r="A18" s="37" t="s">
        <v>22</v>
      </c>
      <c r="B18" s="37"/>
      <c r="C18" s="37"/>
      <c r="D18" s="37"/>
      <c r="E18" s="37"/>
      <c r="F18" s="37"/>
      <c r="G18" s="37"/>
      <c r="H18" s="37"/>
      <c r="I18" s="37"/>
      <c r="J18" s="37"/>
    </row>
    <row r="19" s="51" customFormat="1" customHeight="1" spans="1:1">
      <c r="A19" s="61"/>
    </row>
  </sheetData>
  <mergeCells count="11">
    <mergeCell ref="C3:P3"/>
    <mergeCell ref="C4:D4"/>
    <mergeCell ref="E4:F4"/>
    <mergeCell ref="G4:H4"/>
    <mergeCell ref="I4:J4"/>
    <mergeCell ref="K4:P4"/>
    <mergeCell ref="A18:J18"/>
    <mergeCell ref="A3:A5"/>
    <mergeCell ref="B3:B5"/>
    <mergeCell ref="Q3:Q5"/>
    <mergeCell ref="A1:Q2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workbookViewId="0">
      <selection activeCell="A13" sqref="$A13:$XFD16"/>
    </sheetView>
  </sheetViews>
  <sheetFormatPr defaultColWidth="9" defaultRowHeight="13.5"/>
  <cols>
    <col min="1" max="1" width="10.375" customWidth="1"/>
    <col min="2" max="2" width="17" customWidth="1"/>
    <col min="3" max="4" width="13.375" customWidth="1"/>
    <col min="5" max="5" width="17.375" customWidth="1"/>
    <col min="6" max="6" width="14.125" customWidth="1"/>
    <col min="7" max="7" width="16.5" customWidth="1"/>
    <col min="8" max="8" width="24.875" customWidth="1"/>
    <col min="9" max="9" width="11.75" customWidth="1"/>
    <col min="10" max="10" width="22.125" customWidth="1"/>
    <col min="11" max="11" width="11.75" customWidth="1"/>
  </cols>
  <sheetData>
    <row r="1" spans="1:17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4.25" spans="1:17">
      <c r="A3" s="3" t="s">
        <v>1</v>
      </c>
      <c r="B3" s="4" t="s">
        <v>2</v>
      </c>
      <c r="C3" s="5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8"/>
      <c r="Q3" s="52" t="s">
        <v>4</v>
      </c>
    </row>
    <row r="4" spans="1:17">
      <c r="A4" s="7"/>
      <c r="B4" s="8"/>
      <c r="C4" s="9" t="s">
        <v>5</v>
      </c>
      <c r="D4" s="10"/>
      <c r="E4" s="9" t="s">
        <v>6</v>
      </c>
      <c r="F4" s="10"/>
      <c r="G4" s="9" t="s">
        <v>7</v>
      </c>
      <c r="H4" s="11"/>
      <c r="I4" s="39" t="s">
        <v>8</v>
      </c>
      <c r="J4" s="10"/>
      <c r="K4" s="9" t="s">
        <v>9</v>
      </c>
      <c r="L4" s="10"/>
      <c r="M4" s="10"/>
      <c r="N4" s="10"/>
      <c r="O4" s="10"/>
      <c r="P4" s="40"/>
      <c r="Q4" s="53"/>
    </row>
    <row r="5" ht="38.25" spans="1:17">
      <c r="A5" s="12"/>
      <c r="B5" s="13"/>
      <c r="C5" s="14" t="s">
        <v>10</v>
      </c>
      <c r="D5" s="15" t="s">
        <v>11</v>
      </c>
      <c r="E5" s="14" t="s">
        <v>10</v>
      </c>
      <c r="F5" s="15" t="s">
        <v>11</v>
      </c>
      <c r="G5" s="14" t="s">
        <v>10</v>
      </c>
      <c r="H5" s="16" t="s">
        <v>12</v>
      </c>
      <c r="I5" s="16" t="s">
        <v>10</v>
      </c>
      <c r="J5" s="15" t="s">
        <v>12</v>
      </c>
      <c r="K5" s="14" t="s">
        <v>10</v>
      </c>
      <c r="L5" s="16" t="s">
        <v>12</v>
      </c>
      <c r="M5" s="16" t="s">
        <v>13</v>
      </c>
      <c r="N5" s="16" t="s">
        <v>14</v>
      </c>
      <c r="O5" s="16" t="s">
        <v>15</v>
      </c>
      <c r="P5" s="41" t="s">
        <v>16</v>
      </c>
      <c r="Q5" s="54"/>
    </row>
    <row r="6" ht="14.25" spans="1:17">
      <c r="A6" s="17">
        <v>43528</v>
      </c>
      <c r="B6" s="18">
        <v>0.416666666666667</v>
      </c>
      <c r="C6" s="19">
        <v>49960</v>
      </c>
      <c r="D6" s="20">
        <v>18</v>
      </c>
      <c r="E6" s="21">
        <v>1157</v>
      </c>
      <c r="F6" s="22">
        <v>4.992</v>
      </c>
      <c r="G6" s="23">
        <v>22.57</v>
      </c>
      <c r="H6" s="24">
        <v>0.408</v>
      </c>
      <c r="I6" s="24">
        <v>25.58</v>
      </c>
      <c r="J6" s="20">
        <v>0.702</v>
      </c>
      <c r="K6" s="23">
        <v>93.31</v>
      </c>
      <c r="L6" s="24">
        <v>7.158</v>
      </c>
      <c r="N6" s="24"/>
      <c r="O6" s="42"/>
      <c r="P6" s="24">
        <v>7.38</v>
      </c>
      <c r="Q6" s="55"/>
    </row>
    <row r="7" ht="14.25" spans="1:17">
      <c r="A7" s="17">
        <v>43531</v>
      </c>
      <c r="B7" s="18">
        <v>0.416666666666667</v>
      </c>
      <c r="C7" s="19">
        <v>54080</v>
      </c>
      <c r="D7" s="20">
        <v>14.38</v>
      </c>
      <c r="E7" s="21">
        <v>1071</v>
      </c>
      <c r="F7" s="22">
        <v>5.796</v>
      </c>
      <c r="G7" s="23">
        <v>52.67</v>
      </c>
      <c r="H7" s="24">
        <v>0.372</v>
      </c>
      <c r="I7" s="24">
        <v>1080</v>
      </c>
      <c r="J7" s="20">
        <v>1.572</v>
      </c>
      <c r="K7" s="23">
        <v>197.1</v>
      </c>
      <c r="L7" s="24">
        <v>4.836</v>
      </c>
      <c r="M7" s="24">
        <v>1.139</v>
      </c>
      <c r="N7" s="24">
        <v>47.43</v>
      </c>
      <c r="O7" s="42"/>
      <c r="P7" s="43">
        <v>7.24</v>
      </c>
      <c r="Q7" s="56"/>
    </row>
    <row r="8" ht="14.25" spans="1:17">
      <c r="A8" s="17">
        <v>43535</v>
      </c>
      <c r="B8" s="18">
        <v>0.541666666666667</v>
      </c>
      <c r="C8" s="19">
        <v>52820</v>
      </c>
      <c r="D8" s="20">
        <v>49.2</v>
      </c>
      <c r="E8" s="21">
        <v>2743</v>
      </c>
      <c r="F8" s="22">
        <v>10.77</v>
      </c>
      <c r="G8" s="23">
        <v>58.69</v>
      </c>
      <c r="H8" s="24">
        <v>0.738</v>
      </c>
      <c r="I8" s="24">
        <v>2012</v>
      </c>
      <c r="J8" s="20">
        <v>1.326</v>
      </c>
      <c r="K8" s="23">
        <v>87.29</v>
      </c>
      <c r="L8" s="24">
        <v>3.048</v>
      </c>
      <c r="M8" s="24"/>
      <c r="N8" s="24"/>
      <c r="O8" s="24"/>
      <c r="P8" s="44">
        <v>7.35</v>
      </c>
      <c r="Q8" s="55"/>
    </row>
    <row r="9" ht="14.25" spans="1:17">
      <c r="A9" s="17">
        <v>43539</v>
      </c>
      <c r="B9" s="18">
        <v>0.395833333333333</v>
      </c>
      <c r="C9" s="19">
        <v>5190</v>
      </c>
      <c r="D9" s="20">
        <v>30</v>
      </c>
      <c r="E9" s="21">
        <v>880.4</v>
      </c>
      <c r="F9" s="22">
        <v>4.284</v>
      </c>
      <c r="G9" s="23">
        <v>16.55</v>
      </c>
      <c r="H9" s="24">
        <v>0.384</v>
      </c>
      <c r="I9" s="24">
        <v>1010</v>
      </c>
      <c r="J9" s="20">
        <v>1.776</v>
      </c>
      <c r="K9" s="23">
        <v>179.1</v>
      </c>
      <c r="L9" s="24">
        <v>2.886</v>
      </c>
      <c r="M9" s="24"/>
      <c r="N9" s="24"/>
      <c r="O9" s="24"/>
      <c r="P9" s="44">
        <v>7.06</v>
      </c>
      <c r="Q9" s="55"/>
    </row>
    <row r="10" ht="14.25" spans="1:17">
      <c r="A10" s="17">
        <v>43542</v>
      </c>
      <c r="B10" s="18">
        <v>0.375</v>
      </c>
      <c r="C10" s="19"/>
      <c r="D10" s="20"/>
      <c r="E10" s="23"/>
      <c r="F10" s="20"/>
      <c r="G10" s="23">
        <v>49.66</v>
      </c>
      <c r="H10" s="24">
        <v>0.306</v>
      </c>
      <c r="I10" s="24">
        <v>1001</v>
      </c>
      <c r="J10" s="20">
        <v>3.018</v>
      </c>
      <c r="K10" s="23">
        <v>72.24</v>
      </c>
      <c r="L10" s="24">
        <v>3.901</v>
      </c>
      <c r="M10" s="24"/>
      <c r="N10" s="24"/>
      <c r="O10" s="42">
        <v>17</v>
      </c>
      <c r="P10" s="43">
        <v>6.91</v>
      </c>
      <c r="Q10" s="55"/>
    </row>
    <row r="11" ht="14.25" spans="1:17">
      <c r="A11" s="17">
        <v>43545</v>
      </c>
      <c r="B11" s="18">
        <v>0.541666666666667</v>
      </c>
      <c r="C11" s="19">
        <v>32210</v>
      </c>
      <c r="D11" s="20">
        <v>57</v>
      </c>
      <c r="E11" s="21">
        <v>2625</v>
      </c>
      <c r="F11" s="22">
        <v>12.57</v>
      </c>
      <c r="G11" s="23">
        <v>84.25</v>
      </c>
      <c r="H11" s="24">
        <v>0.186</v>
      </c>
      <c r="I11" s="24">
        <v>112.9</v>
      </c>
      <c r="J11" s="20">
        <v>2.292</v>
      </c>
      <c r="K11" s="23">
        <v>255.8</v>
      </c>
      <c r="L11" s="24">
        <v>18</v>
      </c>
      <c r="M11" s="24">
        <v>1.509</v>
      </c>
      <c r="N11" s="24">
        <v>79.05</v>
      </c>
      <c r="O11" s="42"/>
      <c r="P11" s="43">
        <v>7.22</v>
      </c>
      <c r="Q11" s="57"/>
    </row>
    <row r="12" ht="14.25" spans="1:17">
      <c r="A12" s="17">
        <v>43549</v>
      </c>
      <c r="B12" s="18">
        <v>0.416666666666667</v>
      </c>
      <c r="C12" s="19">
        <v>21970</v>
      </c>
      <c r="D12" s="20">
        <v>26.4</v>
      </c>
      <c r="E12" s="23">
        <v>1044</v>
      </c>
      <c r="F12" s="20">
        <v>3.954</v>
      </c>
      <c r="G12" s="23">
        <v>73.74</v>
      </c>
      <c r="H12" s="24">
        <v>0.516</v>
      </c>
      <c r="I12" s="24">
        <v>143</v>
      </c>
      <c r="J12" s="20">
        <v>2.034</v>
      </c>
      <c r="K12" s="23">
        <v>186.6</v>
      </c>
      <c r="L12" s="24">
        <v>4.956</v>
      </c>
      <c r="M12" s="24"/>
      <c r="N12" s="24"/>
      <c r="O12" s="42"/>
      <c r="P12" s="43">
        <v>7.2</v>
      </c>
      <c r="Q12" s="58"/>
    </row>
    <row r="13" ht="14.25" hidden="1" spans="1:17">
      <c r="A13" s="17"/>
      <c r="B13" s="18"/>
      <c r="C13" s="19"/>
      <c r="D13" s="20"/>
      <c r="E13" s="23"/>
      <c r="F13" s="20"/>
      <c r="G13" s="23"/>
      <c r="H13" s="24"/>
      <c r="I13" s="24"/>
      <c r="J13" s="20"/>
      <c r="K13" s="23"/>
      <c r="L13" s="24"/>
      <c r="M13" s="24"/>
      <c r="N13" s="24"/>
      <c r="O13" s="42"/>
      <c r="P13" s="43"/>
      <c r="Q13" s="58"/>
    </row>
    <row r="14" ht="14.25" hidden="1" spans="1:17">
      <c r="A14" s="17"/>
      <c r="B14" s="18"/>
      <c r="C14" s="19"/>
      <c r="D14" s="20"/>
      <c r="E14" s="23"/>
      <c r="F14" s="20"/>
      <c r="G14" s="23"/>
      <c r="H14" s="24"/>
      <c r="I14" s="24"/>
      <c r="J14" s="20"/>
      <c r="K14" s="23"/>
      <c r="L14" s="24"/>
      <c r="M14" s="24"/>
      <c r="N14" s="24"/>
      <c r="O14" s="42"/>
      <c r="P14" s="43"/>
      <c r="Q14" s="58"/>
    </row>
    <row r="15" ht="14.25" hidden="1" spans="1:17">
      <c r="A15" s="17"/>
      <c r="B15" s="18"/>
      <c r="C15" s="19"/>
      <c r="D15" s="20"/>
      <c r="E15" s="23"/>
      <c r="F15" s="20"/>
      <c r="G15" s="23"/>
      <c r="H15" s="24"/>
      <c r="I15" s="24"/>
      <c r="J15" s="20"/>
      <c r="K15" s="23"/>
      <c r="L15" s="24"/>
      <c r="M15" s="24"/>
      <c r="N15" s="24"/>
      <c r="O15" s="42"/>
      <c r="P15" s="43"/>
      <c r="Q15" s="58"/>
    </row>
    <row r="16" ht="14.25" hidden="1" spans="1:17">
      <c r="A16" s="17"/>
      <c r="B16" s="25"/>
      <c r="C16" s="26"/>
      <c r="D16" s="22"/>
      <c r="E16" s="21"/>
      <c r="F16" s="22"/>
      <c r="G16" s="21"/>
      <c r="H16" s="27"/>
      <c r="I16" s="27"/>
      <c r="J16" s="22"/>
      <c r="K16" s="21"/>
      <c r="L16" s="27"/>
      <c r="M16" s="27"/>
      <c r="N16" s="27"/>
      <c r="O16" s="45"/>
      <c r="P16" s="46"/>
      <c r="Q16" s="59"/>
    </row>
    <row r="17" ht="14.25" spans="1:17">
      <c r="A17" s="28" t="s">
        <v>17</v>
      </c>
      <c r="B17" s="29"/>
      <c r="C17" s="30">
        <f t="shared" ref="C17:P17" si="0">MIN(C6:C16)</f>
        <v>5190</v>
      </c>
      <c r="D17" s="31">
        <f t="shared" si="0"/>
        <v>14.38</v>
      </c>
      <c r="E17" s="32">
        <f t="shared" si="0"/>
        <v>880.4</v>
      </c>
      <c r="F17" s="31">
        <f t="shared" si="0"/>
        <v>3.954</v>
      </c>
      <c r="G17" s="32">
        <f t="shared" si="0"/>
        <v>16.55</v>
      </c>
      <c r="H17" s="33">
        <f t="shared" si="0"/>
        <v>0.186</v>
      </c>
      <c r="I17" s="33">
        <f t="shared" si="0"/>
        <v>25.58</v>
      </c>
      <c r="J17" s="31">
        <f t="shared" si="0"/>
        <v>0.702</v>
      </c>
      <c r="K17" s="32">
        <f t="shared" si="0"/>
        <v>72.24</v>
      </c>
      <c r="L17" s="33">
        <f t="shared" si="0"/>
        <v>2.886</v>
      </c>
      <c r="M17" s="33">
        <f t="shared" si="0"/>
        <v>1.139</v>
      </c>
      <c r="N17" s="33">
        <f t="shared" si="0"/>
        <v>47.43</v>
      </c>
      <c r="O17" s="47">
        <f t="shared" si="0"/>
        <v>17</v>
      </c>
      <c r="P17" s="48">
        <f t="shared" si="0"/>
        <v>6.91</v>
      </c>
      <c r="Q17" s="60"/>
    </row>
    <row r="18" ht="14.25" spans="1:17">
      <c r="A18" s="28" t="s">
        <v>18</v>
      </c>
      <c r="B18" s="29"/>
      <c r="C18" s="30">
        <f t="shared" ref="C18:P18" si="1">MAX(C6:C16)</f>
        <v>54080</v>
      </c>
      <c r="D18" s="31">
        <f t="shared" si="1"/>
        <v>57</v>
      </c>
      <c r="E18" s="32">
        <f t="shared" si="1"/>
        <v>2743</v>
      </c>
      <c r="F18" s="31">
        <f t="shared" si="1"/>
        <v>12.57</v>
      </c>
      <c r="G18" s="32">
        <f t="shared" si="1"/>
        <v>84.25</v>
      </c>
      <c r="H18" s="33">
        <f t="shared" si="1"/>
        <v>0.738</v>
      </c>
      <c r="I18" s="33">
        <f t="shared" si="1"/>
        <v>2012</v>
      </c>
      <c r="J18" s="31">
        <f t="shared" si="1"/>
        <v>3.018</v>
      </c>
      <c r="K18" s="32">
        <f t="shared" si="1"/>
        <v>255.8</v>
      </c>
      <c r="L18" s="33">
        <f t="shared" si="1"/>
        <v>18</v>
      </c>
      <c r="M18" s="33">
        <f t="shared" si="1"/>
        <v>1.509</v>
      </c>
      <c r="N18" s="33">
        <f t="shared" si="1"/>
        <v>79.05</v>
      </c>
      <c r="O18" s="47">
        <f t="shared" si="1"/>
        <v>17</v>
      </c>
      <c r="P18" s="48">
        <f t="shared" si="1"/>
        <v>7.38</v>
      </c>
      <c r="Q18" s="60"/>
    </row>
    <row r="19" ht="14.25" spans="1:17">
      <c r="A19" s="28" t="s">
        <v>19</v>
      </c>
      <c r="B19" s="29"/>
      <c r="C19" s="30">
        <f t="shared" ref="C19:P19" si="2">AVERAGE(C6:C16)</f>
        <v>36038.3333333333</v>
      </c>
      <c r="D19" s="31">
        <f t="shared" si="2"/>
        <v>32.4966666666667</v>
      </c>
      <c r="E19" s="32">
        <f t="shared" si="2"/>
        <v>1586.73333333333</v>
      </c>
      <c r="F19" s="31">
        <f t="shared" si="2"/>
        <v>7.061</v>
      </c>
      <c r="G19" s="32">
        <f t="shared" si="2"/>
        <v>51.1614285714286</v>
      </c>
      <c r="H19" s="33">
        <f t="shared" si="2"/>
        <v>0.415714285714286</v>
      </c>
      <c r="I19" s="33">
        <f t="shared" si="2"/>
        <v>769.211428571429</v>
      </c>
      <c r="J19" s="31">
        <f t="shared" si="2"/>
        <v>1.81714285714286</v>
      </c>
      <c r="K19" s="32">
        <f t="shared" si="2"/>
        <v>153.062857142857</v>
      </c>
      <c r="L19" s="33">
        <f t="shared" si="2"/>
        <v>6.39785714285714</v>
      </c>
      <c r="M19" s="33">
        <f t="shared" si="2"/>
        <v>1.324</v>
      </c>
      <c r="N19" s="33">
        <f t="shared" si="2"/>
        <v>63.24</v>
      </c>
      <c r="O19" s="47">
        <f t="shared" si="2"/>
        <v>17</v>
      </c>
      <c r="P19" s="48">
        <f t="shared" si="2"/>
        <v>7.19428571428571</v>
      </c>
      <c r="Q19" s="60"/>
    </row>
    <row r="20" ht="14.25" spans="1:17">
      <c r="A20" s="28" t="s">
        <v>20</v>
      </c>
      <c r="B20" s="29"/>
      <c r="C20" s="34"/>
      <c r="D20" s="35"/>
      <c r="E20" s="34"/>
      <c r="F20" s="35"/>
      <c r="G20" s="34"/>
      <c r="H20" s="36"/>
      <c r="I20" s="36"/>
      <c r="J20" s="35"/>
      <c r="K20" s="30">
        <v>400</v>
      </c>
      <c r="L20" s="47">
        <v>30</v>
      </c>
      <c r="M20" s="49">
        <v>3</v>
      </c>
      <c r="N20" s="47">
        <v>80</v>
      </c>
      <c r="O20" s="47">
        <v>140</v>
      </c>
      <c r="P20" s="50" t="s">
        <v>21</v>
      </c>
      <c r="Q20" s="60"/>
    </row>
    <row r="21" ht="14.25" spans="1:17">
      <c r="A21" s="37" t="s">
        <v>22</v>
      </c>
      <c r="B21" s="37"/>
      <c r="C21" s="37"/>
      <c r="D21" s="37"/>
      <c r="E21" s="37"/>
      <c r="F21" s="37"/>
      <c r="G21" s="37"/>
      <c r="H21" s="37"/>
      <c r="I21" s="37"/>
      <c r="J21" s="37"/>
      <c r="K21" s="51"/>
      <c r="L21" s="51"/>
      <c r="M21" s="51"/>
      <c r="N21" s="51"/>
      <c r="O21" s="51"/>
      <c r="P21" s="51"/>
      <c r="Q21" s="51"/>
    </row>
  </sheetData>
  <mergeCells count="11">
    <mergeCell ref="C3:P3"/>
    <mergeCell ref="C4:D4"/>
    <mergeCell ref="E4:F4"/>
    <mergeCell ref="G4:H4"/>
    <mergeCell ref="I4:J4"/>
    <mergeCell ref="K4:P4"/>
    <mergeCell ref="A21:J21"/>
    <mergeCell ref="A3:A5"/>
    <mergeCell ref="B3:B5"/>
    <mergeCell ref="Q3:Q5"/>
    <mergeCell ref="A1:Q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2019.01</vt:lpstr>
      <vt:lpstr>2019.02</vt:lpstr>
      <vt:lpstr>2019.03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李利平</cp:lastModifiedBy>
  <dcterms:created xsi:type="dcterms:W3CDTF">2018-03-16T05:27:00Z</dcterms:created>
  <dcterms:modified xsi:type="dcterms:W3CDTF">2019-03-25T08:21:53Z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